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136" yWindow="0" windowWidth="10512" windowHeight="10116"/>
  </bookViews>
  <sheets>
    <sheet name="п. 4.11 рейтинга" sheetId="2" r:id="rId1"/>
  </sheets>
  <calcPr calcId="152511"/>
</workbook>
</file>

<file path=xl/calcChain.xml><?xml version="1.0" encoding="utf-8"?>
<calcChain xmlns="http://schemas.openxmlformats.org/spreadsheetml/2006/main">
  <c r="G23" i="2" l="1"/>
  <c r="H23" i="2" s="1"/>
  <c r="G30" i="2" l="1"/>
  <c r="H30" i="2" s="1"/>
  <c r="G29" i="2" l="1"/>
  <c r="H29" i="2" s="1"/>
  <c r="G28" i="2"/>
  <c r="H28" i="2" s="1"/>
  <c r="G27" i="2"/>
  <c r="H27" i="2" s="1"/>
  <c r="G26" i="2"/>
  <c r="H26" i="2" s="1"/>
  <c r="G22" i="2"/>
  <c r="H22" i="2" s="1"/>
  <c r="G21" i="2"/>
  <c r="H21" i="2" s="1"/>
  <c r="G20" i="2"/>
  <c r="H20" i="2" s="1"/>
  <c r="G18" i="2"/>
  <c r="H18" i="2" s="1"/>
  <c r="G17" i="2"/>
  <c r="H17" i="2" s="1"/>
  <c r="G16" i="2"/>
  <c r="H16" i="2" s="1"/>
  <c r="G14" i="2"/>
  <c r="H14" i="2" s="1"/>
  <c r="G12" i="2"/>
  <c r="H12" i="2" s="1"/>
  <c r="G10" i="2"/>
  <c r="H10" i="2" s="1"/>
  <c r="G9" i="2"/>
  <c r="H9" i="2" s="1"/>
  <c r="H13" i="2" l="1"/>
  <c r="H11" i="2"/>
  <c r="I25" i="2"/>
  <c r="I19" i="2"/>
  <c r="I8" i="2"/>
  <c r="I11" i="2"/>
  <c r="I13" i="2"/>
  <c r="I15" i="2"/>
  <c r="I7" i="2" l="1"/>
  <c r="I24" i="2"/>
  <c r="H8" i="2"/>
  <c r="H19" i="2"/>
  <c r="H15" i="2"/>
  <c r="F8" i="2"/>
  <c r="F25" i="2"/>
  <c r="F24" i="2" s="1"/>
  <c r="F19" i="2"/>
  <c r="F13" i="2"/>
  <c r="F11" i="2"/>
  <c r="E11" i="2"/>
  <c r="D25" i="2"/>
  <c r="D19" i="2"/>
  <c r="D13" i="2"/>
  <c r="D11" i="2"/>
  <c r="E13" i="2"/>
  <c r="D8" i="2"/>
  <c r="C25" i="2"/>
  <c r="C19" i="2"/>
  <c r="C15" i="2"/>
  <c r="C13" i="2"/>
  <c r="C11" i="2"/>
  <c r="C8" i="2"/>
  <c r="C7" i="2" l="1"/>
  <c r="C24" i="2"/>
  <c r="H7" i="2"/>
  <c r="I31" i="2"/>
  <c r="D24" i="2"/>
  <c r="C31" i="2"/>
  <c r="F15" i="2"/>
  <c r="F7" i="2" s="1"/>
  <c r="E25" i="2"/>
  <c r="E24" i="2" s="1"/>
  <c r="E8" i="2"/>
  <c r="E15" i="2"/>
  <c r="E19" i="2"/>
  <c r="G13" i="2"/>
  <c r="G11" i="2"/>
  <c r="D15" i="2"/>
  <c r="D7" i="2" s="1"/>
  <c r="E7" i="2" l="1"/>
  <c r="G7" i="2" s="1"/>
  <c r="G19" i="2"/>
  <c r="G8" i="2"/>
  <c r="G15" i="2"/>
  <c r="G25" i="2"/>
  <c r="H25" i="2" s="1"/>
  <c r="H24" i="2" s="1"/>
  <c r="G24" i="2" l="1"/>
  <c r="D31" i="2"/>
  <c r="F31" i="2"/>
  <c r="E31" i="2" l="1"/>
  <c r="G31" i="2"/>
  <c r="H31" i="2" l="1"/>
</calcChain>
</file>

<file path=xl/sharedStrings.xml><?xml version="1.0" encoding="utf-8"?>
<sst xmlns="http://schemas.openxmlformats.org/spreadsheetml/2006/main" count="66" uniqueCount="66">
  <si>
    <t>Наименование показателя</t>
  </si>
  <si>
    <t>2</t>
  </si>
  <si>
    <t>3</t>
  </si>
  <si>
    <t>4</t>
  </si>
  <si>
    <t>5</t>
  </si>
  <si>
    <t>6</t>
  </si>
  <si>
    <t>9</t>
  </si>
  <si>
    <t>Код бюджетной классификации</t>
  </si>
  <si>
    <t>НАЛОГОВЫЕ И НЕНАЛОГОВЫЕ ДОХОДЫ</t>
  </si>
  <si>
    <t>000 1 00 00000 00 0000 000</t>
  </si>
  <si>
    <t>000 1 03 00000 00 0000 000</t>
  </si>
  <si>
    <t>000 1 01 00000 00 0000 000</t>
  </si>
  <si>
    <t>000 1 03 02000 01 0000 110</t>
  </si>
  <si>
    <t>000 1 01 01000 00 0000 110</t>
  </si>
  <si>
    <t>Акцизы по подакцизным товарам (продукции), производимым на территории Российской Федерации</t>
  </si>
  <si>
    <t>Налог на прибыль организаций</t>
  </si>
  <si>
    <t>000 1 01 02000 01 0000 110</t>
  </si>
  <si>
    <t>Налог на доходы физических лиц</t>
  </si>
  <si>
    <t>000 1 05 00000 00 0000 000</t>
  </si>
  <si>
    <t>000 1 05 03000 01 0000 110</t>
  </si>
  <si>
    <t>Единый сельскохозяйственный налог</t>
  </si>
  <si>
    <t>000 1 06 00000 00 0000 000</t>
  </si>
  <si>
    <t>000 1 06 02000 02 0000 110</t>
  </si>
  <si>
    <t>Налог на имущество организаций</t>
  </si>
  <si>
    <t>000 1 06 04000 02 0000 110</t>
  </si>
  <si>
    <t>Транспортный налог</t>
  </si>
  <si>
    <t>000 1 06 05000 02 0000 110</t>
  </si>
  <si>
    <t>Налог на игорный бизнес</t>
  </si>
  <si>
    <t>000 1 07 01000 01 0000 110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</si>
  <si>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</si>
  <si>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</si>
  <si>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Налог на добычу полезных ископаемых</t>
  </si>
  <si>
    <t>БЕЗВОЗМЕЗДНЫЕ ПОСТУПЛЕНИЯ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</si>
  <si>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</si>
  <si>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</si>
  <si>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</si>
  <si>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</si>
  <si>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</si>
  <si>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000 2 02 00000 00 0000 000</t>
  </si>
  <si>
    <t>Приложение 1 к пояснительной записке</t>
  </si>
  <si>
    <t>НАЛОГИ НА ПРИБЫТЬ, ДОХОДЫ</t>
  </si>
  <si>
    <t>НАЛОГИ НА ТОВАРЫ (РАБОТЫ, УСЛУГИ), РЕАЛИЗУЕМЫЕ НА ТЕРРИТОРИИ РОССЙСКОЙ ФЕДЕРАЦИИ</t>
  </si>
  <si>
    <t>НАЛОГИ НА СОВОКУПНЫЙ ДОХОД</t>
  </si>
  <si>
    <t>НАЛОГИ НА ИМУЩЕСТВО</t>
  </si>
  <si>
    <t>НАЛОГИ, СБОРЫ И РЕГУЛЯРНЫЕ ПЛАТЕЖИ ЗА ПОЛЬЗОВАНИЕ ПРИРОДНЫМИ РЕСУРСАМИ</t>
  </si>
  <si>
    <t>БЕЗВОЗМЕЗДНЫЕ ПОСТУПЛЕНИЯ ОТ ДРУГИХ БЮДЖЕТОВ БЮДЖЕТНОЙ СИСТЕМЫ 
РОССИЙСКОЙ ФЕДЕРАЦИИ</t>
  </si>
  <si>
    <t>ОСТАЛЬНЫЕ БЕЗВОЗМЕЗДНЫЕ ПОСТУПЛЕНИЯ</t>
  </si>
  <si>
    <t>в тыс. рублей</t>
  </si>
  <si>
    <t>Уточненный план на 2019 год</t>
  </si>
  <si>
    <t>НЕНАЛОГОВЫЕ ДОХОДЫ</t>
  </si>
  <si>
    <t>7</t>
  </si>
  <si>
    <t>8</t>
  </si>
  <si>
    <t>000 2 02 10000 00 0000 150</t>
  </si>
  <si>
    <t>000 2 02 20000 00 0000 150</t>
  </si>
  <si>
    <t>000 2 02 30000 00 0000 150</t>
  </si>
  <si>
    <t>000 2 02 40000 00 0000 150</t>
  </si>
  <si>
    <t>ОСТАЛЬНЫЕ НАЛОГОВЫЕ ДОХОДЫ</t>
  </si>
  <si>
    <t>000 1 07 00000 00 0000 000</t>
  </si>
  <si>
    <t>000 2 00 00000 00 0000 000</t>
  </si>
  <si>
    <t>Сведения о внесенных изменениях в Закон Ханты-Мансийского автономного округа - Югры от 15.11.2018 №91-оз "О бюджете Ханты-Мансийского автономного округа - Югры на 2019 год и на плановый период 2020 и 2021 годов" в части доходов</t>
  </si>
  <si>
    <t>Изменения, внесенные законом АО от 28.02.2019 №1-оз (уточнение 1)</t>
  </si>
  <si>
    <t>Изменения, внесенные законом АО от 11.09.2019 №45-оз (уточнение 2)</t>
  </si>
  <si>
    <t>Изменения, внесенные законом АО от 21.11.2019 №74-ОЗ (уточнение 3)</t>
  </si>
  <si>
    <t>Изменения, вносимые в соответствии со ст.217, 232 БК РФ, и по основаниям, указанным в ст.14 закона о бюджете №91-оз от 15.11.2018</t>
  </si>
  <si>
    <t>План по закону о бюджете от 15.11.2018 №91-оз (первоначальный)</t>
  </si>
  <si>
    <t>Итого изменений, внесенных в закон о бюджете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</si>
</sst>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_р_._-;\-* #,##0.0_р_._-;_-* &quot;-&quot;?_р_._-;_-@_-"/>
    <numFmt numFmtId="166" formatCode="#,##0.0"/>
    <numFmt numFmtId="167" formatCode="0.0"/>
  </numFmts>
  <fonts count="6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wrapText="1"/>
    </xf>
    <xf numFmtId="164" fontId="1" fillId="0" borderId="0" applyFont="0" applyFill="0" applyBorder="0" applyAlignment="0" applyProtection="0"/>
    <xf numFmtId="49" fontId="1" fillId="0" borderId="2">
      <alignment horizontal="left" vertical="top" wrapText="1"/>
    </xf>
  </cellStyleXfs>
  <cellXfs count="27">
    <xf numFmtId="0" fontId="0" fillId="0" borderId="0" xfId="0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>
      <alignment wrapText="1"/>
    </xf>
    <xf numFmtId="0" fontId="2" fillId="0" borderId="0" xfId="0" applyFont="1" applyFill="1" applyAlignment="1">
      <alignment horizontal="right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6" fontId="3" fillId="0" borderId="1" xfId="1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left" vertical="center" wrapText="1"/>
    </xf>
    <xf numFmtId="166" fontId="2" fillId="0" borderId="1" xfId="1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166" fontId="3" fillId="0" borderId="1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5" fontId="2" fillId="0" borderId="0" xfId="0" applyNumberFormat="1" applyFont="1" applyFill="1">
      <alignment wrapText="1"/>
    </xf>
    <xf numFmtId="0" fontId="2" fillId="0" borderId="0" xfId="0" applyFont="1">
      <alignment wrapText="1"/>
    </xf>
    <xf numFmtId="165" fontId="3" fillId="0" borderId="0" xfId="0" applyNumberFormat="1" applyFont="1">
      <alignment wrapText="1"/>
    </xf>
    <xf numFmtId="0" fontId="3" fillId="0" borderId="0" xfId="0" applyFont="1">
      <alignment wrapText="1"/>
    </xf>
    <xf numFmtId="0" fontId="2" fillId="0" borderId="0" xfId="0" applyFont="1" applyFill="1" applyAlignment="1">
      <alignment horizontal="right"/>
    </xf>
    <xf numFmtId="0" fontId="2" fillId="0" borderId="1" xfId="0" applyFont="1" applyFill="1" applyBorder="1" applyAlignment="1">
      <alignment vertical="center" wrapText="1"/>
    </xf>
    <xf numFmtId="166" fontId="2" fillId="0" borderId="0" xfId="0" applyNumberFormat="1" applyFont="1" applyFill="1">
      <alignment wrapText="1"/>
    </xf>
    <xf numFmtId="167" fontId="2" fillId="0" borderId="0" xfId="0" applyNumberFormat="1" applyFont="1" applyFill="1">
      <alignment wrapText="1"/>
    </xf>
    <xf numFmtId="0" fontId="5" fillId="0" borderId="0" xfId="0" applyFont="1" applyFill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Свойства элементов измерения [печать]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6"/>
  <sheetViews>
    <sheetView tabSelected="1" workbookViewId="0">
      <selection activeCell="G12" sqref="G12"/>
    </sheetView>
  </sheetViews>
  <sheetFormatPr defaultColWidth="9.109375" defaultRowHeight="13.2" x14ac:dyDescent="0.25"/>
  <cols>
    <col min="1" max="1" width="25.33203125" style="4" customWidth="1"/>
    <col min="2" max="2" width="49.109375" style="4" customWidth="1"/>
    <col min="3" max="4" width="15.44140625" style="4" customWidth="1"/>
    <col min="5" max="6" width="15.6640625" style="4" customWidth="1"/>
    <col min="7" max="7" width="14.109375" style="4" bestFit="1" customWidth="1"/>
    <col min="8" max="8" width="19.6640625" style="4" customWidth="1"/>
    <col min="9" max="9" width="14.109375" style="4" bestFit="1" customWidth="1"/>
    <col min="10" max="10" width="17.33203125" style="17" customWidth="1"/>
    <col min="11" max="16384" width="9.109375" style="17"/>
  </cols>
  <sheetData>
    <row r="1" spans="1:10" x14ac:dyDescent="0.25">
      <c r="F1" s="16"/>
      <c r="I1" s="20" t="s">
        <v>39</v>
      </c>
    </row>
    <row r="3" spans="1:10" ht="34.5" customHeight="1" x14ac:dyDescent="0.25">
      <c r="A3" s="24" t="s">
        <v>59</v>
      </c>
      <c r="B3" s="24"/>
      <c r="C3" s="24"/>
      <c r="D3" s="24"/>
      <c r="E3" s="24"/>
      <c r="F3" s="24"/>
      <c r="G3" s="24"/>
      <c r="H3" s="24"/>
      <c r="I3" s="24"/>
      <c r="J3" s="11"/>
    </row>
    <row r="4" spans="1:10" ht="36.75" customHeight="1" x14ac:dyDescent="0.25">
      <c r="I4" s="5" t="s">
        <v>47</v>
      </c>
    </row>
    <row r="5" spans="1:10" s="4" customFormat="1" ht="92.4" x14ac:dyDescent="0.25">
      <c r="A5" s="1" t="s">
        <v>7</v>
      </c>
      <c r="B5" s="1" t="s">
        <v>0</v>
      </c>
      <c r="C5" s="1" t="s">
        <v>64</v>
      </c>
      <c r="D5" s="1" t="s">
        <v>60</v>
      </c>
      <c r="E5" s="1" t="s">
        <v>61</v>
      </c>
      <c r="F5" s="1" t="s">
        <v>62</v>
      </c>
      <c r="G5" s="1" t="s">
        <v>65</v>
      </c>
      <c r="H5" s="1" t="s">
        <v>63</v>
      </c>
      <c r="I5" s="1" t="s">
        <v>48</v>
      </c>
    </row>
    <row r="6" spans="1:10" x14ac:dyDescent="0.25">
      <c r="A6" s="1">
        <v>1</v>
      </c>
      <c r="B6" s="1" t="s">
        <v>1</v>
      </c>
      <c r="C6" s="1" t="s">
        <v>2</v>
      </c>
      <c r="D6" s="1" t="s">
        <v>3</v>
      </c>
      <c r="E6" s="1" t="s">
        <v>4</v>
      </c>
      <c r="F6" s="1" t="s">
        <v>5</v>
      </c>
      <c r="G6" s="1" t="s">
        <v>50</v>
      </c>
      <c r="H6" s="1" t="s">
        <v>51</v>
      </c>
      <c r="I6" s="1" t="s">
        <v>6</v>
      </c>
    </row>
    <row r="7" spans="1:10" s="19" customFormat="1" ht="18" customHeight="1" x14ac:dyDescent="0.25">
      <c r="A7" s="3" t="s">
        <v>9</v>
      </c>
      <c r="B7" s="7" t="s">
        <v>8</v>
      </c>
      <c r="C7" s="8">
        <f>C8+C11+C13+C15+C19+C22+C23</f>
        <v>182269481.19999999</v>
      </c>
      <c r="D7" s="8">
        <f>D8+D11+D13+D15+D19+D22+D23</f>
        <v>11750195.699999999</v>
      </c>
      <c r="E7" s="8">
        <f>E8+E11+E13+E15+E19+E22+E23</f>
        <v>16482427.300000001</v>
      </c>
      <c r="F7" s="8">
        <f>F8+F11+F13+F15+F19+F22+F23</f>
        <v>8994236.5999999996</v>
      </c>
      <c r="G7" s="8">
        <f>D7+E7+F7</f>
        <v>37226859.600000001</v>
      </c>
      <c r="H7" s="8">
        <f>H8+H11+H13+H15+H19+H22+H23</f>
        <v>7.2759576141834259E-11</v>
      </c>
      <c r="I7" s="8">
        <f>I8+I11+I13+I15+I19+I22+I23</f>
        <v>219496340.80000001</v>
      </c>
      <c r="J7" s="18"/>
    </row>
    <row r="8" spans="1:10" s="19" customFormat="1" ht="18" customHeight="1" x14ac:dyDescent="0.25">
      <c r="A8" s="3" t="s">
        <v>11</v>
      </c>
      <c r="B8" s="7" t="s">
        <v>40</v>
      </c>
      <c r="C8" s="8">
        <f>C9+C10</f>
        <v>110187525.90000001</v>
      </c>
      <c r="D8" s="8">
        <f t="shared" ref="D8:F8" si="0">D9+D10</f>
        <v>9652703.6999999993</v>
      </c>
      <c r="E8" s="8">
        <f t="shared" si="0"/>
        <v>9999954.4000000004</v>
      </c>
      <c r="F8" s="8">
        <f t="shared" si="0"/>
        <v>6695649</v>
      </c>
      <c r="G8" s="8">
        <f>G9+G10</f>
        <v>26348307.100000001</v>
      </c>
      <c r="H8" s="13">
        <f>H9+H10</f>
        <v>0</v>
      </c>
      <c r="I8" s="8">
        <f>I9+I10</f>
        <v>136535833</v>
      </c>
      <c r="J8" s="18"/>
    </row>
    <row r="9" spans="1:10" ht="18" customHeight="1" x14ac:dyDescent="0.25">
      <c r="A9" s="2" t="s">
        <v>13</v>
      </c>
      <c r="B9" s="9" t="s">
        <v>15</v>
      </c>
      <c r="C9" s="10">
        <v>61801253.899999999</v>
      </c>
      <c r="D9" s="10">
        <v>9652703.6999999993</v>
      </c>
      <c r="E9" s="10">
        <v>9999954.4000000004</v>
      </c>
      <c r="F9" s="10">
        <v>6695649</v>
      </c>
      <c r="G9" s="10">
        <f>D9+E9+F9</f>
        <v>26348307.100000001</v>
      </c>
      <c r="H9" s="15">
        <f>I9-C9-G9</f>
        <v>0</v>
      </c>
      <c r="I9" s="10">
        <v>88149561</v>
      </c>
      <c r="J9" s="18"/>
    </row>
    <row r="10" spans="1:10" ht="18" customHeight="1" x14ac:dyDescent="0.25">
      <c r="A10" s="2" t="s">
        <v>16</v>
      </c>
      <c r="B10" s="9" t="s">
        <v>17</v>
      </c>
      <c r="C10" s="10">
        <v>48386272</v>
      </c>
      <c r="D10" s="10">
        <v>0</v>
      </c>
      <c r="E10" s="10">
        <v>0</v>
      </c>
      <c r="F10" s="10">
        <v>0</v>
      </c>
      <c r="G10" s="10">
        <f>D10+E10+F10</f>
        <v>0</v>
      </c>
      <c r="H10" s="15">
        <f>I10-C10-G10</f>
        <v>0</v>
      </c>
      <c r="I10" s="10">
        <v>48386272</v>
      </c>
      <c r="J10" s="18"/>
    </row>
    <row r="11" spans="1:10" s="19" customFormat="1" ht="38.25" customHeight="1" x14ac:dyDescent="0.25">
      <c r="A11" s="3" t="s">
        <v>10</v>
      </c>
      <c r="B11" s="7" t="s">
        <v>41</v>
      </c>
      <c r="C11" s="8">
        <f>C12</f>
        <v>5998516.5999999996</v>
      </c>
      <c r="D11" s="8">
        <f t="shared" ref="D11:F11" si="1">D12</f>
        <v>1875454.9</v>
      </c>
      <c r="E11" s="8">
        <f t="shared" si="1"/>
        <v>0</v>
      </c>
      <c r="F11" s="8">
        <f t="shared" si="1"/>
        <v>262800</v>
      </c>
      <c r="G11" s="8">
        <f>G12</f>
        <v>2138254.9</v>
      </c>
      <c r="H11" s="13">
        <f>H12</f>
        <v>0</v>
      </c>
      <c r="I11" s="8">
        <f>I12</f>
        <v>8136771.5</v>
      </c>
      <c r="J11" s="18"/>
    </row>
    <row r="12" spans="1:10" ht="29.25" customHeight="1" x14ac:dyDescent="0.25">
      <c r="A12" s="2" t="s">
        <v>12</v>
      </c>
      <c r="B12" s="9" t="s">
        <v>14</v>
      </c>
      <c r="C12" s="10">
        <v>5998516.5999999996</v>
      </c>
      <c r="D12" s="10">
        <v>1875454.9</v>
      </c>
      <c r="E12" s="10">
        <v>0</v>
      </c>
      <c r="F12" s="10">
        <v>262800</v>
      </c>
      <c r="G12" s="10">
        <f>D12+E12+F12</f>
        <v>2138254.9</v>
      </c>
      <c r="H12" s="15">
        <f>I12-C12-G12</f>
        <v>0</v>
      </c>
      <c r="I12" s="10">
        <v>8136771.5</v>
      </c>
      <c r="J12" s="18"/>
    </row>
    <row r="13" spans="1:10" s="19" customFormat="1" ht="18" customHeight="1" x14ac:dyDescent="0.25">
      <c r="A13" s="3" t="s">
        <v>18</v>
      </c>
      <c r="B13" s="7" t="s">
        <v>42</v>
      </c>
      <c r="C13" s="8">
        <f>C14</f>
        <v>0</v>
      </c>
      <c r="D13" s="8">
        <f t="shared" ref="D13:F13" si="2">D14</f>
        <v>0</v>
      </c>
      <c r="E13" s="8">
        <f t="shared" si="2"/>
        <v>0</v>
      </c>
      <c r="F13" s="8">
        <f t="shared" si="2"/>
        <v>0</v>
      </c>
      <c r="G13" s="8">
        <f>G14</f>
        <v>0</v>
      </c>
      <c r="H13" s="13">
        <f>H14</f>
        <v>0</v>
      </c>
      <c r="I13" s="8">
        <f>I14</f>
        <v>0</v>
      </c>
      <c r="J13" s="18"/>
    </row>
    <row r="14" spans="1:10" ht="18" customHeight="1" x14ac:dyDescent="0.25">
      <c r="A14" s="6" t="s">
        <v>19</v>
      </c>
      <c r="B14" s="9" t="s">
        <v>20</v>
      </c>
      <c r="C14" s="10">
        <v>0</v>
      </c>
      <c r="D14" s="10">
        <v>0</v>
      </c>
      <c r="E14" s="10">
        <v>0</v>
      </c>
      <c r="F14" s="10">
        <v>0</v>
      </c>
      <c r="G14" s="10">
        <f>D14+E14+F14</f>
        <v>0</v>
      </c>
      <c r="H14" s="15">
        <f>I14-C14-G14</f>
        <v>0</v>
      </c>
      <c r="I14" s="10">
        <v>0</v>
      </c>
      <c r="J14" s="18"/>
    </row>
    <row r="15" spans="1:10" s="19" customFormat="1" ht="18" customHeight="1" x14ac:dyDescent="0.25">
      <c r="A15" s="3" t="s">
        <v>21</v>
      </c>
      <c r="B15" s="7" t="s">
        <v>43</v>
      </c>
      <c r="C15" s="8">
        <f>C16+C17+C18</f>
        <v>61289106</v>
      </c>
      <c r="D15" s="8">
        <f t="shared" ref="D15:F15" si="3">D16+D17+D18</f>
        <v>0</v>
      </c>
      <c r="E15" s="8">
        <f t="shared" si="3"/>
        <v>3003279.5</v>
      </c>
      <c r="F15" s="8">
        <f t="shared" si="3"/>
        <v>1120106.5</v>
      </c>
      <c r="G15" s="8">
        <f>G16+G17+G18</f>
        <v>4123386</v>
      </c>
      <c r="H15" s="13">
        <f>H16+H17+H18</f>
        <v>0</v>
      </c>
      <c r="I15" s="8">
        <f>I16+I17+I18</f>
        <v>65412492</v>
      </c>
      <c r="J15" s="18"/>
    </row>
    <row r="16" spans="1:10" ht="18" customHeight="1" x14ac:dyDescent="0.25">
      <c r="A16" s="2" t="s">
        <v>22</v>
      </c>
      <c r="B16" s="9" t="s">
        <v>23</v>
      </c>
      <c r="C16" s="10">
        <v>58307570</v>
      </c>
      <c r="D16" s="10">
        <v>0</v>
      </c>
      <c r="E16" s="10">
        <v>2811448</v>
      </c>
      <c r="F16" s="10">
        <v>1117082</v>
      </c>
      <c r="G16" s="10">
        <f>D16+E16+F16</f>
        <v>3928530</v>
      </c>
      <c r="H16" s="15">
        <f>I16-C16-G16</f>
        <v>0</v>
      </c>
      <c r="I16" s="10">
        <v>62236100</v>
      </c>
      <c r="J16" s="18"/>
    </row>
    <row r="17" spans="1:10" ht="18" customHeight="1" x14ac:dyDescent="0.25">
      <c r="A17" s="2" t="s">
        <v>24</v>
      </c>
      <c r="B17" s="9" t="s">
        <v>25</v>
      </c>
      <c r="C17" s="10">
        <v>2978680.5</v>
      </c>
      <c r="D17" s="10">
        <v>0</v>
      </c>
      <c r="E17" s="10">
        <v>191831.5</v>
      </c>
      <c r="F17" s="10">
        <v>0</v>
      </c>
      <c r="G17" s="10">
        <f>D17+E17+F17</f>
        <v>191831.5</v>
      </c>
      <c r="H17" s="15">
        <f t="shared" ref="H17:H18" si="4">I17-C17-G17</f>
        <v>0</v>
      </c>
      <c r="I17" s="10">
        <v>3170512</v>
      </c>
      <c r="J17" s="18"/>
    </row>
    <row r="18" spans="1:10" ht="18" customHeight="1" x14ac:dyDescent="0.25">
      <c r="A18" s="2" t="s">
        <v>26</v>
      </c>
      <c r="B18" s="9" t="s">
        <v>27</v>
      </c>
      <c r="C18" s="10">
        <v>2855.5</v>
      </c>
      <c r="D18" s="10">
        <v>0</v>
      </c>
      <c r="E18" s="10">
        <v>0</v>
      </c>
      <c r="F18" s="10">
        <v>3024.5</v>
      </c>
      <c r="G18" s="10">
        <f>D18+E18+F18</f>
        <v>3024.5</v>
      </c>
      <c r="H18" s="15">
        <f t="shared" si="4"/>
        <v>0</v>
      </c>
      <c r="I18" s="10">
        <v>5880</v>
      </c>
      <c r="J18" s="18"/>
    </row>
    <row r="19" spans="1:10" s="19" customFormat="1" ht="27.75" customHeight="1" x14ac:dyDescent="0.25">
      <c r="A19" s="3" t="s">
        <v>57</v>
      </c>
      <c r="B19" s="7" t="s">
        <v>44</v>
      </c>
      <c r="C19" s="8">
        <f>C20+C21</f>
        <v>991118.1</v>
      </c>
      <c r="D19" s="8">
        <f t="shared" ref="D19:F19" si="5">D20+D21</f>
        <v>0</v>
      </c>
      <c r="E19" s="8">
        <f t="shared" si="5"/>
        <v>0</v>
      </c>
      <c r="F19" s="8">
        <f t="shared" si="5"/>
        <v>-381194</v>
      </c>
      <c r="G19" s="8">
        <f>G20+G21</f>
        <v>-381194</v>
      </c>
      <c r="H19" s="13">
        <f>H20+H21</f>
        <v>0</v>
      </c>
      <c r="I19" s="8">
        <f>I20+I21</f>
        <v>609924.10000000009</v>
      </c>
      <c r="J19" s="18"/>
    </row>
    <row r="20" spans="1:10" ht="18" customHeight="1" x14ac:dyDescent="0.25">
      <c r="A20" s="2" t="s">
        <v>28</v>
      </c>
      <c r="B20" s="9" t="s">
        <v>31</v>
      </c>
      <c r="C20" s="10">
        <v>983420</v>
      </c>
      <c r="D20" s="10">
        <v>0</v>
      </c>
      <c r="E20" s="10">
        <v>0</v>
      </c>
      <c r="F20" s="10">
        <v>-383029.7</v>
      </c>
      <c r="G20" s="10">
        <f>D20+E20+F20</f>
        <v>-383029.7</v>
      </c>
      <c r="H20" s="15">
        <f>I20-C20-G20</f>
        <v>0</v>
      </c>
      <c r="I20" s="10">
        <v>600390.30000000005</v>
      </c>
      <c r="J20" s="18"/>
    </row>
    <row r="21" spans="1:10" ht="28.5" customHeight="1" x14ac:dyDescent="0.25">
      <c r="A21" s="2" t="s">
        <v>29</v>
      </c>
      <c r="B21" s="9" t="s">
        <v>30</v>
      </c>
      <c r="C21" s="10">
        <v>7698.1</v>
      </c>
      <c r="D21" s="10">
        <v>0</v>
      </c>
      <c r="E21" s="10">
        <v>0</v>
      </c>
      <c r="F21" s="10">
        <v>1835.7</v>
      </c>
      <c r="G21" s="10">
        <f>D21+E21+F21</f>
        <v>1835.7</v>
      </c>
      <c r="H21" s="15">
        <f t="shared" ref="H21:H23" si="6">I21-C21-G21</f>
        <v>0</v>
      </c>
      <c r="I21" s="10">
        <v>9533.7999999999993</v>
      </c>
      <c r="J21" s="18"/>
    </row>
    <row r="22" spans="1:10" ht="18" customHeight="1" x14ac:dyDescent="0.25">
      <c r="A22" s="21"/>
      <c r="B22" s="7" t="s">
        <v>56</v>
      </c>
      <c r="C22" s="8">
        <v>550574.69999999995</v>
      </c>
      <c r="D22" s="8">
        <v>0</v>
      </c>
      <c r="E22" s="8">
        <v>155.6</v>
      </c>
      <c r="F22" s="8">
        <v>20331.099999999999</v>
      </c>
      <c r="G22" s="8">
        <f>D22+E22+F22</f>
        <v>20486.699999999997</v>
      </c>
      <c r="H22" s="13">
        <f t="shared" si="6"/>
        <v>7.2759576141834259E-11</v>
      </c>
      <c r="I22" s="8">
        <v>571061.4</v>
      </c>
      <c r="J22" s="18"/>
    </row>
    <row r="23" spans="1:10" ht="18" customHeight="1" x14ac:dyDescent="0.25">
      <c r="A23" s="21"/>
      <c r="B23" s="7" t="s">
        <v>49</v>
      </c>
      <c r="C23" s="8">
        <v>3252639.9</v>
      </c>
      <c r="D23" s="8">
        <v>222037.1</v>
      </c>
      <c r="E23" s="8">
        <v>3479037.8</v>
      </c>
      <c r="F23" s="8">
        <v>1276544</v>
      </c>
      <c r="G23" s="8">
        <f>D23+E23+F23</f>
        <v>4977618.9000000004</v>
      </c>
      <c r="H23" s="13">
        <f t="shared" si="6"/>
        <v>0</v>
      </c>
      <c r="I23" s="8">
        <v>8230258.7999999998</v>
      </c>
      <c r="J23" s="18"/>
    </row>
    <row r="24" spans="1:10" s="19" customFormat="1" ht="18" customHeight="1" x14ac:dyDescent="0.25">
      <c r="A24" s="3" t="s">
        <v>58</v>
      </c>
      <c r="B24" s="12" t="s">
        <v>32</v>
      </c>
      <c r="C24" s="8">
        <f>C25++C30</f>
        <v>5325486.6000000006</v>
      </c>
      <c r="D24" s="8">
        <f t="shared" ref="D24:I24" si="7">D25+D30</f>
        <v>16802419.300000001</v>
      </c>
      <c r="E24" s="8">
        <f t="shared" si="7"/>
        <v>5019231.2</v>
      </c>
      <c r="F24" s="8">
        <f t="shared" si="7"/>
        <v>2394407.9</v>
      </c>
      <c r="G24" s="8">
        <f t="shared" si="7"/>
        <v>24216058.399999999</v>
      </c>
      <c r="H24" s="13">
        <f t="shared" si="7"/>
        <v>1487041.9999999967</v>
      </c>
      <c r="I24" s="8">
        <f t="shared" si="7"/>
        <v>31028587</v>
      </c>
      <c r="J24" s="18"/>
    </row>
    <row r="25" spans="1:10" s="19" customFormat="1" ht="39" customHeight="1" x14ac:dyDescent="0.25">
      <c r="A25" s="3" t="s">
        <v>38</v>
      </c>
      <c r="B25" s="14" t="s">
        <v>45</v>
      </c>
      <c r="C25" s="8">
        <f>C26+C27+C28+C29</f>
        <v>5318686.6000000006</v>
      </c>
      <c r="D25" s="8">
        <f t="shared" ref="D25:F25" si="8">D26+D27+D28+D29</f>
        <v>16802419.300000001</v>
      </c>
      <c r="E25" s="8">
        <f t="shared" si="8"/>
        <v>4073483</v>
      </c>
      <c r="F25" s="8">
        <f t="shared" si="8"/>
        <v>1204711.5</v>
      </c>
      <c r="G25" s="8">
        <f>G26+G27+G28+G29</f>
        <v>22080613.800000001</v>
      </c>
      <c r="H25" s="13">
        <f>I25-C25-G25</f>
        <v>1335537.9999999963</v>
      </c>
      <c r="I25" s="8">
        <f>I26+I27+I28+I29</f>
        <v>28734838.399999999</v>
      </c>
      <c r="J25" s="18"/>
    </row>
    <row r="26" spans="1:10" ht="27.75" customHeight="1" x14ac:dyDescent="0.25">
      <c r="A26" s="2" t="s">
        <v>52</v>
      </c>
      <c r="B26" s="9" t="s">
        <v>33</v>
      </c>
      <c r="C26" s="10">
        <v>0</v>
      </c>
      <c r="D26" s="10">
        <v>0</v>
      </c>
      <c r="E26" s="10">
        <v>0</v>
      </c>
      <c r="F26" s="10">
        <v>0</v>
      </c>
      <c r="G26" s="10">
        <f>D26+E26+F26</f>
        <v>0</v>
      </c>
      <c r="H26" s="15">
        <f>I26-C26-G26</f>
        <v>1164969.3999999999</v>
      </c>
      <c r="I26" s="10">
        <v>1164969.3999999999</v>
      </c>
      <c r="J26" s="18"/>
    </row>
    <row r="27" spans="1:10" ht="26.25" customHeight="1" x14ac:dyDescent="0.25">
      <c r="A27" s="2" t="s">
        <v>53</v>
      </c>
      <c r="B27" s="9" t="s">
        <v>34</v>
      </c>
      <c r="C27" s="10">
        <v>858980.5</v>
      </c>
      <c r="D27" s="10">
        <v>773335.8</v>
      </c>
      <c r="E27" s="10">
        <v>-4916.2</v>
      </c>
      <c r="F27" s="10">
        <v>21430.799999999999</v>
      </c>
      <c r="G27" s="10">
        <f>D27+E27+F27</f>
        <v>789850.40000000014</v>
      </c>
      <c r="H27" s="15">
        <f t="shared" ref="H27:H29" si="9">I27-C27-G27</f>
        <v>-22675.700000000186</v>
      </c>
      <c r="I27" s="10">
        <v>1626155.2</v>
      </c>
      <c r="J27" s="18"/>
    </row>
    <row r="28" spans="1:10" ht="24.75" customHeight="1" x14ac:dyDescent="0.25">
      <c r="A28" s="2" t="s">
        <v>54</v>
      </c>
      <c r="B28" s="9" t="s">
        <v>35</v>
      </c>
      <c r="C28" s="10">
        <v>4159014.2</v>
      </c>
      <c r="D28" s="10">
        <v>398272.7</v>
      </c>
      <c r="E28" s="10">
        <v>23460.2</v>
      </c>
      <c r="F28" s="10">
        <v>-90763.3</v>
      </c>
      <c r="G28" s="10">
        <f>D28+E28+F28</f>
        <v>330969.60000000003</v>
      </c>
      <c r="H28" s="15">
        <f t="shared" si="9"/>
        <v>113331.69999999978</v>
      </c>
      <c r="I28" s="10">
        <v>4603315.5</v>
      </c>
      <c r="J28" s="18"/>
    </row>
    <row r="29" spans="1:10" ht="18" customHeight="1" x14ac:dyDescent="0.25">
      <c r="A29" s="2" t="s">
        <v>55</v>
      </c>
      <c r="B29" s="9" t="s">
        <v>36</v>
      </c>
      <c r="C29" s="10">
        <v>300691.90000000002</v>
      </c>
      <c r="D29" s="10">
        <v>15630810.800000001</v>
      </c>
      <c r="E29" s="10">
        <v>4054939</v>
      </c>
      <c r="F29" s="10">
        <v>1274044</v>
      </c>
      <c r="G29" s="10">
        <f>D29+E29+F29</f>
        <v>20959793.800000001</v>
      </c>
      <c r="H29" s="15">
        <f t="shared" si="9"/>
        <v>79912.60000000149</v>
      </c>
      <c r="I29" s="10">
        <v>21340398.300000001</v>
      </c>
      <c r="J29" s="18"/>
    </row>
    <row r="30" spans="1:10" s="19" customFormat="1" ht="18" customHeight="1" x14ac:dyDescent="0.25">
      <c r="A30" s="3"/>
      <c r="B30" s="7" t="s">
        <v>46</v>
      </c>
      <c r="C30" s="8">
        <v>6800</v>
      </c>
      <c r="D30" s="8">
        <v>0</v>
      </c>
      <c r="E30" s="8">
        <v>945748.2</v>
      </c>
      <c r="F30" s="8">
        <v>1189696.3999999999</v>
      </c>
      <c r="G30" s="8">
        <f>D30+E30+F30</f>
        <v>2135444.5999999996</v>
      </c>
      <c r="H30" s="13">
        <f>I30-C30-G30</f>
        <v>151504.00000000047</v>
      </c>
      <c r="I30" s="8">
        <v>2293748.6</v>
      </c>
      <c r="J30" s="18"/>
    </row>
    <row r="31" spans="1:10" s="19" customFormat="1" ht="18" customHeight="1" x14ac:dyDescent="0.25">
      <c r="A31" s="25" t="s">
        <v>37</v>
      </c>
      <c r="B31" s="26"/>
      <c r="C31" s="13">
        <f>C7+C24</f>
        <v>187594967.79999998</v>
      </c>
      <c r="D31" s="13">
        <f>D7+D24</f>
        <v>28552615</v>
      </c>
      <c r="E31" s="13">
        <f>E7+E24</f>
        <v>21501658.5</v>
      </c>
      <c r="F31" s="13">
        <f>F7+F24</f>
        <v>11388644.5</v>
      </c>
      <c r="G31" s="8">
        <f>G24+G7</f>
        <v>61442918</v>
      </c>
      <c r="H31" s="13">
        <f>I31-C31-G31</f>
        <v>1487042.0000000298</v>
      </c>
      <c r="I31" s="13">
        <f>I7+I24</f>
        <v>250524927.80000001</v>
      </c>
      <c r="J31" s="18"/>
    </row>
    <row r="32" spans="1:10" x14ac:dyDescent="0.25">
      <c r="E32" s="16"/>
    </row>
    <row r="33" spans="3:9" x14ac:dyDescent="0.25">
      <c r="C33" s="22"/>
      <c r="D33" s="22"/>
      <c r="E33" s="22"/>
      <c r="F33" s="22"/>
      <c r="G33" s="22"/>
      <c r="H33" s="22"/>
      <c r="I33" s="22"/>
    </row>
    <row r="34" spans="3:9" x14ac:dyDescent="0.25">
      <c r="C34" s="22"/>
      <c r="D34" s="22"/>
      <c r="E34" s="22"/>
      <c r="F34" s="22"/>
      <c r="G34" s="22"/>
      <c r="H34" s="22"/>
      <c r="I34" s="22"/>
    </row>
    <row r="35" spans="3:9" x14ac:dyDescent="0.25">
      <c r="C35" s="23"/>
      <c r="D35" s="23"/>
      <c r="E35" s="23"/>
      <c r="F35" s="23"/>
      <c r="G35" s="23"/>
      <c r="H35" s="23"/>
      <c r="I35" s="23"/>
    </row>
    <row r="36" spans="3:9" x14ac:dyDescent="0.25">
      <c r="F36" s="16"/>
    </row>
  </sheetData>
  <mergeCells count="2">
    <mergeCell ref="A3:I3"/>
    <mergeCell ref="A31:B31"/>
  </mergeCells>
  <pageMargins left="0.9055118110236221" right="0.11811023622047245" top="0.74803149606299213" bottom="0.35433070866141736" header="0" footer="0"/>
  <pageSetup paperSize="9" scale="73" firstPageNumber="131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п. 4.11 рейтинга</vt:lpstr>
    </vt:vector>
  </TitlesOfParts>
  <Company>Департамент финансов автономного округа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Марон Надежда Николаевна</dc:creator>
  <cp:lastModifiedBy>Мануйлова  Любовь  Алексеевна</cp:lastModifiedBy>
  <cp:lastPrinted>2020-06-25T08:44:45Z</cp:lastPrinted>
  <dcterms:created xsi:type="dcterms:W3CDTF">2016-03-30T12:13:52Z</dcterms:created>
  <dcterms:modified xsi:type="dcterms:W3CDTF">2020-06-25T08:44:50Z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1540986058</vt:i4>
  </property>
  <property fmtid="{D5CDD505-2E9C-101B-9397-08002B2CF9AE}" pid="3" name="_NewReviewCycle">
    <vt:lpwstr/>
  </property>
  <property fmtid="{D5CDD505-2E9C-101B-9397-08002B2CF9AE}" pid="4" name="_EmailSubject">
    <vt:lpwstr>Годовой</vt:lpwstr>
  </property>
  <property fmtid="{D5CDD505-2E9C-101B-9397-08002B2CF9AE}" pid="5" name="_AuthorEmail">
    <vt:lpwstr>PolyanskayaAN@admhmao.ru</vt:lpwstr>
  </property>
  <property fmtid="{D5CDD505-2E9C-101B-9397-08002B2CF9AE}" pid="6" name="_AuthorEmailDisplayName">
    <vt:lpwstr>Полянская Алла Николаевна</vt:lpwstr>
  </property>
  <property fmtid="{D5CDD505-2E9C-101B-9397-08002B2CF9AE}" pid="7" name="_ReviewingToolsShownOnce">
    <vt:lpwstr/>
  </property>
</Properties>
</file>